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rica\.codex\.chatgpt-projects\g-p-6ac615f4571c81919686dfa8f6f6467c\outputs\01a11679-c704-7b33-b1f5-feada2e9b371\"/>
    </mc:Choice>
  </mc:AlternateContent>
  <xr:revisionPtr revIDLastSave="0" documentId="13_ncr:1_{0B717591-9A45-4164-AA1F-793BAFA0E15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Ordine GAS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G28" i="1"/>
  <c r="H27" i="1"/>
  <c r="G27" i="1"/>
  <c r="G26" i="1"/>
  <c r="H26" i="1" s="1"/>
  <c r="H25" i="1"/>
  <c r="G25" i="1"/>
  <c r="H24" i="1"/>
  <c r="G24" i="1"/>
  <c r="H23" i="1"/>
  <c r="G23" i="1"/>
  <c r="H22" i="1"/>
  <c r="G22" i="1"/>
  <c r="H21" i="1"/>
  <c r="G21" i="1"/>
  <c r="G20" i="1"/>
  <c r="H19" i="1"/>
  <c r="G19" i="1"/>
  <c r="H18" i="1"/>
  <c r="G18" i="1"/>
  <c r="H17" i="1"/>
  <c r="G17" i="1"/>
  <c r="J17" i="1" s="1"/>
  <c r="I17" i="1" s="1"/>
  <c r="H16" i="1"/>
  <c r="G16" i="1"/>
  <c r="J24" i="1" l="1"/>
  <c r="I24" i="1" s="1"/>
  <c r="J21" i="1"/>
  <c r="I21" i="1" s="1"/>
  <c r="J27" i="1"/>
  <c r="I27" i="1" s="1"/>
  <c r="J25" i="1"/>
  <c r="I25" i="1" s="1"/>
  <c r="J23" i="1"/>
  <c r="I23" i="1" s="1"/>
  <c r="J18" i="1"/>
  <c r="I18" i="1" s="1"/>
  <c r="J28" i="1"/>
  <c r="I28" i="1" s="1"/>
  <c r="J22" i="1"/>
  <c r="I22" i="1" s="1"/>
  <c r="J26" i="1"/>
  <c r="I26" i="1" s="1"/>
  <c r="J19" i="1"/>
  <c r="I19" i="1" s="1"/>
  <c r="J16" i="1"/>
  <c r="H20" i="1"/>
  <c r="J20" i="1" s="1"/>
  <c r="I16" i="1" l="1"/>
  <c r="C9" i="1"/>
  <c r="C11" i="1" s="1"/>
  <c r="I20" i="1"/>
  <c r="G9" i="1"/>
  <c r="G10" i="1" s="1"/>
  <c r="G8" i="1" l="1"/>
  <c r="C10" i="1"/>
</calcChain>
</file>

<file path=xl/sharedStrings.xml><?xml version="1.0" encoding="utf-8"?>
<sst xmlns="http://schemas.openxmlformats.org/spreadsheetml/2006/main" count="65" uniqueCount="53">
  <si>
    <t>MODULO ORDINE GAS - AZIENDA AGRICOLA TRICARICO s.s.</t>
  </si>
  <si>
    <t>Compila solo CONFEZIONI TOTALI: esempio 7 Bag-in-Box = 2 cartoni da 3 + 1 sfusa. Le colonne grigie sono automatiche.</t>
  </si>
  <si>
    <t>Destinazione preimpostata: Italia escluse isole. Per le isole, cambia la scelta nella cella gialla. Tutti gli importi sono IVA inclusa.</t>
  </si>
  <si>
    <t>Nome GAS</t>
  </si>
  <si>
    <t>Destinazione</t>
  </si>
  <si>
    <t>Italia escluse isole</t>
  </si>
  <si>
    <t>Referente</t>
  </si>
  <si>
    <t>Spedizione gratis da</t>
  </si>
  <si>
    <t>Email / telefono</t>
  </si>
  <si>
    <t>Sconto cartone</t>
  </si>
  <si>
    <t>Merce dopo sconti</t>
  </si>
  <si>
    <t>Totale merce dopo sconti</t>
  </si>
  <si>
    <t>Spedizione</t>
  </si>
  <si>
    <t>Risparmio sconto cartone</t>
  </si>
  <si>
    <t>Totale da pagare</t>
  </si>
  <si>
    <t>Manca alla spedizione gratuita</t>
  </si>
  <si>
    <t>Per le isole il totale merce non include la spedizione: chiedere il costo prima della conferma.</t>
  </si>
  <si>
    <t>SPEDIZIONE: 35 € IVA inclusa sotto 500 € di merce dopo gli sconti; gratuita da 500 €. Isole: costo da concordare.</t>
  </si>
  <si>
    <t>Prodotto / raccolto</t>
  </si>
  <si>
    <t>Formato</t>
  </si>
  <si>
    <t>Prezzo singolo</t>
  </si>
  <si>
    <t>Pz/cartone</t>
  </si>
  <si>
    <t>Prezzo cartone -2%</t>
  </si>
  <si>
    <t>CONFEZIONI TOTALI (compila)</t>
  </si>
  <si>
    <t>Di cui cartoni (automatico)</t>
  </si>
  <si>
    <t>Di cui pezzi sfusi (automatico)</t>
  </si>
  <si>
    <t>Totale riga</t>
  </si>
  <si>
    <t>Don Giovanni Bio - Coratina, raccolto 2025/26</t>
  </si>
  <si>
    <t>Bottiglia in latta 500 ml</t>
  </si>
  <si>
    <t>Dolce Fiore Bio - blend delicato, raccolto 2025/26</t>
  </si>
  <si>
    <t>Bag-in-Box 5 L</t>
  </si>
  <si>
    <t>Don Giovanni Bio - Coratina, raccolto 2026/27</t>
  </si>
  <si>
    <t>Dolce Fiore Bio - blend delicato, raccolto 2026/27</t>
  </si>
  <si>
    <t>Mandorle Bio Filippo Cea sgusciate</t>
  </si>
  <si>
    <t>Busta 500 g</t>
  </si>
  <si>
    <t>Busta 1 kg</t>
  </si>
  <si>
    <t>Mandorle Bio Filippo Cea pelate</t>
  </si>
  <si>
    <t>Crema 100% mandorle Bio integrale</t>
  </si>
  <si>
    <t>Vaso 200 g</t>
  </si>
  <si>
    <t>Crema 100% mandorle Bio pelate</t>
  </si>
  <si>
    <t>Olive dolci di Bitetto Bio - Termite di Bitetto</t>
  </si>
  <si>
    <t>Vaso 310 g netti / 200 g sgocciolati</t>
  </si>
  <si>
    <t>Indirizzo di consegna (via, CAP, comune e provincia)</t>
  </si>
  <si>
    <t>Dati di fatturazione e note per la consegna</t>
  </si>
  <si>
    <t>Invia il file compilato a commerciale@agricolatricarico.it. Riceverai il riepilogo e le indicazioni per il bonifico.</t>
  </si>
  <si>
    <t>Cartoni omogenei per prodotto, formato e raccolto: sconto 2% sui cartoni completi, pezzi residui al prezzo singolo.</t>
  </si>
  <si>
    <t>Le quantità delle famiglie si sommano. Singole confezioni ammesse. Sconti non automaticamente cumulabili.</t>
  </si>
  <si>
    <t>Spedizione: 35 € sotto 500 € dopo gli sconti; gratuita da 500 €. Italia escluse isole, per le quali il costo è da concordare.</t>
  </si>
  <si>
    <t>Pagamento: unico bonifico anticipato dopo conferma di disponibilità, totale e data di spedizione.</t>
  </si>
  <si>
    <t>Preparazione indicativa: 3-5 giorni lavorativi dal pagamento e dalla disponibilità dei prodotti.</t>
  </si>
  <si>
    <t>Olio 2025/26: fino a esaurimento scorte. Olio 2026/27: spedizione prevista dal 1° novembre 2026,</t>
  </si>
  <si>
    <t>salvo variazioni che saranno comunicate. Ordini misti spediti quando tutto è pronto. Invii separati da concordare.</t>
  </si>
  <si>
    <t>Prezzi e condizioni: Listino master GAS Tricarico R12. www.agricolatricarico.it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</si>
</sst>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>
    <font>
      <sz val="11"/>
      <name val="Carlito"/>
    </font>
    <font>
      <sz val="10"/>
      <color rgb="FF263B32"/>
      <name val="Arial"/>
    </font>
    <font>
      <b/>
      <sz val="16"/>
      <color rgb="FF345142"/>
      <name val="Arial"/>
    </font>
    <font>
      <b/>
      <sz val="10"/>
      <color rgb="FF345142"/>
      <name val="Arial"/>
    </font>
    <font>
      <b/>
      <sz val="10"/>
      <color rgb="FF263B32"/>
      <name val="Arial"/>
    </font>
    <font>
      <b/>
      <sz val="10"/>
      <color rgb="FFFFFFFF"/>
      <name val="Arial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DF2EC"/>
      </patternFill>
    </fill>
    <fill>
      <patternFill patternType="solid">
        <fgColor rgb="FF345142"/>
      </patternFill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164" fontId="1" fillId="0" borderId="0" xfId="1" applyNumberFormat="1" applyFont="1" applyAlignment="1">
      <alignment vertical="center"/>
    </xf>
    <xf numFmtId="9" fontId="1" fillId="0" borderId="0" xfId="1" applyNumberFormat="1" applyFont="1" applyAlignment="1">
      <alignment vertical="center"/>
    </xf>
    <xf numFmtId="0" fontId="1" fillId="3" borderId="0" xfId="1" applyFont="1" applyFill="1" applyAlignment="1">
      <alignment vertical="center" wrapText="1"/>
    </xf>
    <xf numFmtId="164" fontId="1" fillId="3" borderId="0" xfId="1" applyNumberFormat="1" applyFont="1" applyFill="1" applyAlignment="1">
      <alignment vertical="center"/>
    </xf>
    <xf numFmtId="0" fontId="1" fillId="3" borderId="0" xfId="1" applyFont="1" applyFill="1" applyAlignment="1">
      <alignment vertical="center"/>
    </xf>
    <xf numFmtId="164" fontId="4" fillId="3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 wrapText="1"/>
    </xf>
    <xf numFmtId="0" fontId="3" fillId="0" borderId="0" xfId="1" applyFont="1" applyAlignment="1">
      <alignment vertical="center"/>
    </xf>
    <xf numFmtId="0" fontId="5" fillId="4" borderId="0" xfId="1" applyFont="1" applyFill="1" applyAlignment="1">
      <alignment horizontal="center" vertical="center" wrapText="1"/>
    </xf>
    <xf numFmtId="1" fontId="1" fillId="5" borderId="0" xfId="1" applyNumberFormat="1" applyFont="1" applyFill="1" applyAlignment="1">
      <alignment vertical="center"/>
    </xf>
    <xf numFmtId="164" fontId="1" fillId="5" borderId="0" xfId="1" applyNumberFormat="1" applyFont="1" applyFill="1" applyAlignment="1">
      <alignment vertical="center"/>
    </xf>
    <xf numFmtId="0" fontId="4" fillId="0" borderId="0" xfId="1" applyFont="1" applyAlignment="1">
      <alignment vertical="center"/>
    </xf>
    <xf numFmtId="0" fontId="1" fillId="2" borderId="0" xfId="1" applyFont="1" applyFill="1" applyAlignment="1" applyProtection="1">
      <alignment vertical="center"/>
      <protection locked="0"/>
    </xf>
    <xf numFmtId="1" fontId="1" fillId="2" borderId="0" xfId="1" applyNumberFormat="1" applyFont="1" applyFill="1" applyAlignment="1" applyProtection="1">
      <alignment vertical="center"/>
      <protection locked="0"/>
    </xf>
    <xf numFmtId="0" fontId="1" fillId="2" borderId="0" xfId="1" applyFont="1" applyFill="1" applyAlignment="1" applyProtection="1">
      <alignment vertical="center" wrapText="1"/>
      <protection locked="0"/>
    </xf>
    <xf numFmtId="0" fontId="1" fillId="2" borderId="0" xfId="1" applyFont="1" applyFill="1" applyAlignment="1" applyProtection="1">
      <alignment vertical="center"/>
      <protection locked="0"/>
    </xf>
  </cellXfs>
  <cellStyles count="2">
    <cellStyle name="Normal" xfId="1" xr:uid="{00000000-0005-0000-0000-000000000000}"/>
    <cellStyle name="Normale" xfId="0" builtinId="0"/>
  </cellStyles>
  <dxfs count="1">
    <dxf>
      <font>
        <b/>
        <color rgb="FF9C3E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45142"/>
  </sheetPr>
  <dimension ref="A1:J48"/>
  <sheetViews>
    <sheetView showGridLines="0" tabSelected="1" workbookViewId="0"/>
  </sheetViews>
  <sheetFormatPr defaultRowHeight="14.25"/>
  <cols>
    <col min="1" max="1" width="45" customWidth="1"/>
    <col min="2" max="2" width="22" customWidth="1"/>
    <col min="3" max="3" width="13" customWidth="1"/>
    <col min="4" max="4" width="11" customWidth="1"/>
    <col min="5" max="5" width="14" customWidth="1"/>
    <col min="6" max="6" width="17" customWidth="1"/>
    <col min="7" max="8" width="15" customWidth="1"/>
    <col min="9" max="9" width="13" customWidth="1"/>
    <col min="10" max="10" width="15" customWidth="1"/>
  </cols>
  <sheetData>
    <row r="1" spans="1:10" ht="23.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3.1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23.1" customHeight="1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ht="23.1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ht="48" customHeight="1">
      <c r="A5" s="1" t="s">
        <v>3</v>
      </c>
      <c r="B5" s="16"/>
      <c r="C5" s="16"/>
      <c r="D5" s="1"/>
      <c r="E5" s="1"/>
      <c r="F5" s="1" t="s">
        <v>4</v>
      </c>
      <c r="G5" s="18" t="s">
        <v>5</v>
      </c>
      <c r="H5" s="19"/>
      <c r="I5" s="19"/>
      <c r="J5" s="19"/>
    </row>
    <row r="6" spans="1:10" ht="32.1" customHeight="1">
      <c r="A6" s="1" t="s">
        <v>6</v>
      </c>
      <c r="B6" s="16"/>
      <c r="C6" s="16"/>
      <c r="D6" s="1"/>
      <c r="E6" s="1"/>
      <c r="F6" s="3" t="s">
        <v>7</v>
      </c>
      <c r="G6" s="4">
        <v>500</v>
      </c>
      <c r="H6" s="1"/>
      <c r="I6" s="1"/>
      <c r="J6" s="1"/>
    </row>
    <row r="7" spans="1:10" ht="32.1" customHeight="1">
      <c r="A7" s="1" t="s">
        <v>8</v>
      </c>
      <c r="B7" s="16"/>
      <c r="C7" s="16"/>
      <c r="D7" s="1"/>
      <c r="E7" s="1"/>
      <c r="F7" s="3" t="s">
        <v>9</v>
      </c>
      <c r="G7" s="5">
        <v>0.02</v>
      </c>
      <c r="H7" s="1"/>
      <c r="I7" s="1"/>
      <c r="J7" s="1"/>
    </row>
    <row r="8" spans="1:10" ht="32.1" customHeight="1">
      <c r="A8" s="1"/>
      <c r="B8" s="1"/>
      <c r="C8" s="1"/>
      <c r="D8" s="1"/>
      <c r="E8" s="1"/>
      <c r="F8" s="6" t="s">
        <v>10</v>
      </c>
      <c r="G8" s="7">
        <f>C9</f>
        <v>0</v>
      </c>
      <c r="H8" s="1"/>
      <c r="I8" s="1"/>
      <c r="J8" s="1"/>
    </row>
    <row r="9" spans="1:10" ht="32.1" customHeight="1">
      <c r="A9" s="8" t="s">
        <v>11</v>
      </c>
      <c r="B9" s="8"/>
      <c r="C9" s="9">
        <f>SUM(J16:J28)</f>
        <v>0</v>
      </c>
      <c r="D9" s="1"/>
      <c r="E9" s="1"/>
      <c r="F9" s="6" t="s">
        <v>12</v>
      </c>
      <c r="G9" s="7">
        <f>IF(C9=0,0,IF(G5="Italia escluse isole",IF(C9&gt;=G6,0,35),IF(G5="Isole","Da concordare","Seleziona destinazione")))</f>
        <v>0</v>
      </c>
      <c r="H9" s="1"/>
      <c r="I9" s="1"/>
      <c r="J9" s="1"/>
    </row>
    <row r="10" spans="1:10" ht="32.1" customHeight="1">
      <c r="A10" s="8" t="s">
        <v>13</v>
      </c>
      <c r="B10" s="8"/>
      <c r="C10" s="7">
        <f>SUM(I16:I28)</f>
        <v>0</v>
      </c>
      <c r="D10" s="1"/>
      <c r="E10" s="1"/>
      <c r="F10" s="10" t="s">
        <v>14</v>
      </c>
      <c r="G10" s="9">
        <f>IF(C9=0,0,IF(ISNUMBER(G9),C9+G9,"Da completare"))</f>
        <v>0</v>
      </c>
      <c r="H10" s="1"/>
      <c r="I10" s="1"/>
      <c r="J10" s="1"/>
    </row>
    <row r="11" spans="1:10" ht="23.1" customHeight="1">
      <c r="A11" s="8" t="s">
        <v>15</v>
      </c>
      <c r="B11" s="8"/>
      <c r="C11" s="7">
        <f>MAX(0,G6-C9)</f>
        <v>500</v>
      </c>
      <c r="D11" s="1"/>
      <c r="E11" s="1"/>
      <c r="F11" s="1"/>
      <c r="G11" s="1"/>
      <c r="H11" s="1"/>
      <c r="I11" s="1"/>
      <c r="J11" s="1"/>
    </row>
    <row r="12" spans="1:10" ht="23.1" customHeight="1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3.1" customHeight="1">
      <c r="A13" s="11" t="s">
        <v>17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23.1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51.95" customHeight="1">
      <c r="A15" s="12" t="s">
        <v>18</v>
      </c>
      <c r="B15" s="12" t="s">
        <v>19</v>
      </c>
      <c r="C15" s="12" t="s">
        <v>20</v>
      </c>
      <c r="D15" s="12" t="s">
        <v>21</v>
      </c>
      <c r="E15" s="12" t="s">
        <v>22</v>
      </c>
      <c r="F15" s="12" t="s">
        <v>23</v>
      </c>
      <c r="G15" s="12" t="s">
        <v>24</v>
      </c>
      <c r="H15" s="12" t="s">
        <v>25</v>
      </c>
      <c r="I15" s="12" t="s">
        <v>13</v>
      </c>
      <c r="J15" s="12" t="s">
        <v>26</v>
      </c>
    </row>
    <row r="16" spans="1:10" ht="39" customHeight="1">
      <c r="A16" s="6" t="s">
        <v>27</v>
      </c>
      <c r="B16" s="6" t="s">
        <v>28</v>
      </c>
      <c r="C16" s="7">
        <v>7.9</v>
      </c>
      <c r="D16" s="8">
        <v>15</v>
      </c>
      <c r="E16" s="7">
        <v>116.13</v>
      </c>
      <c r="F16" s="17"/>
      <c r="G16" s="13">
        <f t="shared" ref="G16:G28" si="0">IF(F16="",0,IF(AND(ISNUMBER(F16),F16&gt;=0,MOD(F16,1)=0),INT(F16/D16),NA()))</f>
        <v>0</v>
      </c>
      <c r="H16" s="13">
        <f t="shared" ref="H16:H28" si="1">IF(F16="",0,F16-G16*D16)</f>
        <v>0</v>
      </c>
      <c r="I16" s="14">
        <f t="shared" ref="I16:I28" si="2">ROUND(F16*C16-J16,2)</f>
        <v>0</v>
      </c>
      <c r="J16" s="14">
        <f t="shared" ref="J16:J28" si="3">ROUND(G16*E16+H16*C16,2)</f>
        <v>0</v>
      </c>
    </row>
    <row r="17" spans="1:10" ht="39" customHeight="1">
      <c r="A17" s="3" t="s">
        <v>29</v>
      </c>
      <c r="B17" s="3" t="s">
        <v>28</v>
      </c>
      <c r="C17" s="4">
        <v>7.9</v>
      </c>
      <c r="D17" s="1">
        <v>15</v>
      </c>
      <c r="E17" s="4">
        <v>116.13</v>
      </c>
      <c r="F17" s="17"/>
      <c r="G17" s="13">
        <f t="shared" si="0"/>
        <v>0</v>
      </c>
      <c r="H17" s="13">
        <f t="shared" si="1"/>
        <v>0</v>
      </c>
      <c r="I17" s="14">
        <f t="shared" si="2"/>
        <v>0</v>
      </c>
      <c r="J17" s="14">
        <f t="shared" si="3"/>
        <v>0</v>
      </c>
    </row>
    <row r="18" spans="1:10" ht="39" customHeight="1">
      <c r="A18" s="6" t="s">
        <v>27</v>
      </c>
      <c r="B18" s="6" t="s">
        <v>30</v>
      </c>
      <c r="C18" s="7">
        <v>42</v>
      </c>
      <c r="D18" s="8">
        <v>3</v>
      </c>
      <c r="E18" s="7">
        <v>123.48</v>
      </c>
      <c r="F18" s="17"/>
      <c r="G18" s="13">
        <f t="shared" si="0"/>
        <v>0</v>
      </c>
      <c r="H18" s="13">
        <f t="shared" si="1"/>
        <v>0</v>
      </c>
      <c r="I18" s="14">
        <f t="shared" si="2"/>
        <v>0</v>
      </c>
      <c r="J18" s="14">
        <f t="shared" si="3"/>
        <v>0</v>
      </c>
    </row>
    <row r="19" spans="1:10" ht="39" customHeight="1">
      <c r="A19" s="3" t="s">
        <v>29</v>
      </c>
      <c r="B19" s="3" t="s">
        <v>30</v>
      </c>
      <c r="C19" s="4">
        <v>42</v>
      </c>
      <c r="D19" s="1">
        <v>3</v>
      </c>
      <c r="E19" s="4">
        <v>123.48</v>
      </c>
      <c r="F19" s="17"/>
      <c r="G19" s="13">
        <f t="shared" si="0"/>
        <v>0</v>
      </c>
      <c r="H19" s="13">
        <f t="shared" si="1"/>
        <v>0</v>
      </c>
      <c r="I19" s="14">
        <f t="shared" si="2"/>
        <v>0</v>
      </c>
      <c r="J19" s="14">
        <f t="shared" si="3"/>
        <v>0</v>
      </c>
    </row>
    <row r="20" spans="1:10" ht="39" customHeight="1">
      <c r="A20" s="6" t="s">
        <v>31</v>
      </c>
      <c r="B20" s="6" t="s">
        <v>30</v>
      </c>
      <c r="C20" s="7">
        <v>46</v>
      </c>
      <c r="D20" s="8">
        <v>3</v>
      </c>
      <c r="E20" s="7">
        <v>135.24</v>
      </c>
      <c r="F20" s="17"/>
      <c r="G20" s="13">
        <f t="shared" si="0"/>
        <v>0</v>
      </c>
      <c r="H20" s="13">
        <f t="shared" si="1"/>
        <v>0</v>
      </c>
      <c r="I20" s="14">
        <f t="shared" si="2"/>
        <v>0</v>
      </c>
      <c r="J20" s="14">
        <f t="shared" si="3"/>
        <v>0</v>
      </c>
    </row>
    <row r="21" spans="1:10" ht="39" customHeight="1">
      <c r="A21" s="3" t="s">
        <v>32</v>
      </c>
      <c r="B21" s="3" t="s">
        <v>30</v>
      </c>
      <c r="C21" s="4">
        <v>46</v>
      </c>
      <c r="D21" s="1">
        <v>3</v>
      </c>
      <c r="E21" s="4">
        <v>135.24</v>
      </c>
      <c r="F21" s="17"/>
      <c r="G21" s="13">
        <f t="shared" si="0"/>
        <v>0</v>
      </c>
      <c r="H21" s="13">
        <f t="shared" si="1"/>
        <v>0</v>
      </c>
      <c r="I21" s="14">
        <f t="shared" si="2"/>
        <v>0</v>
      </c>
      <c r="J21" s="14">
        <f t="shared" si="3"/>
        <v>0</v>
      </c>
    </row>
    <row r="22" spans="1:10" ht="39" customHeight="1">
      <c r="A22" s="6" t="s">
        <v>33</v>
      </c>
      <c r="B22" s="6" t="s">
        <v>34</v>
      </c>
      <c r="C22" s="7">
        <v>9.5</v>
      </c>
      <c r="D22" s="8">
        <v>18</v>
      </c>
      <c r="E22" s="7">
        <v>167.58</v>
      </c>
      <c r="F22" s="17"/>
      <c r="G22" s="13">
        <f t="shared" si="0"/>
        <v>0</v>
      </c>
      <c r="H22" s="13">
        <f t="shared" si="1"/>
        <v>0</v>
      </c>
      <c r="I22" s="14">
        <f t="shared" si="2"/>
        <v>0</v>
      </c>
      <c r="J22" s="14">
        <f t="shared" si="3"/>
        <v>0</v>
      </c>
    </row>
    <row r="23" spans="1:10" ht="39" customHeight="1">
      <c r="A23" s="3" t="s">
        <v>33</v>
      </c>
      <c r="B23" s="3" t="s">
        <v>35</v>
      </c>
      <c r="C23" s="4">
        <v>18</v>
      </c>
      <c r="D23" s="1">
        <v>10</v>
      </c>
      <c r="E23" s="4">
        <v>176.4</v>
      </c>
      <c r="F23" s="17"/>
      <c r="G23" s="13">
        <f t="shared" si="0"/>
        <v>0</v>
      </c>
      <c r="H23" s="13">
        <f t="shared" si="1"/>
        <v>0</v>
      </c>
      <c r="I23" s="14">
        <f t="shared" si="2"/>
        <v>0</v>
      </c>
      <c r="J23" s="14">
        <f t="shared" si="3"/>
        <v>0</v>
      </c>
    </row>
    <row r="24" spans="1:10" ht="39" customHeight="1">
      <c r="A24" s="6" t="s">
        <v>36</v>
      </c>
      <c r="B24" s="6" t="s">
        <v>34</v>
      </c>
      <c r="C24" s="7">
        <v>10</v>
      </c>
      <c r="D24" s="8">
        <v>18</v>
      </c>
      <c r="E24" s="7">
        <v>176.4</v>
      </c>
      <c r="F24" s="17"/>
      <c r="G24" s="13">
        <f t="shared" si="0"/>
        <v>0</v>
      </c>
      <c r="H24" s="13">
        <f t="shared" si="1"/>
        <v>0</v>
      </c>
      <c r="I24" s="14">
        <f t="shared" si="2"/>
        <v>0</v>
      </c>
      <c r="J24" s="14">
        <f t="shared" si="3"/>
        <v>0</v>
      </c>
    </row>
    <row r="25" spans="1:10" ht="39" customHeight="1">
      <c r="A25" s="3" t="s">
        <v>36</v>
      </c>
      <c r="B25" s="3" t="s">
        <v>35</v>
      </c>
      <c r="C25" s="4">
        <v>18.899999999999999</v>
      </c>
      <c r="D25" s="1">
        <v>10</v>
      </c>
      <c r="E25" s="4">
        <v>185.22</v>
      </c>
      <c r="F25" s="17"/>
      <c r="G25" s="13">
        <f t="shared" si="0"/>
        <v>0</v>
      </c>
      <c r="H25" s="13">
        <f t="shared" si="1"/>
        <v>0</v>
      </c>
      <c r="I25" s="14">
        <f t="shared" si="2"/>
        <v>0</v>
      </c>
      <c r="J25" s="14">
        <f t="shared" si="3"/>
        <v>0</v>
      </c>
    </row>
    <row r="26" spans="1:10" ht="39" customHeight="1">
      <c r="A26" s="6" t="s">
        <v>37</v>
      </c>
      <c r="B26" s="6" t="s">
        <v>38</v>
      </c>
      <c r="C26" s="7">
        <v>6.5</v>
      </c>
      <c r="D26" s="8">
        <v>20</v>
      </c>
      <c r="E26" s="7">
        <v>127.4</v>
      </c>
      <c r="F26" s="17"/>
      <c r="G26" s="13">
        <f t="shared" si="0"/>
        <v>0</v>
      </c>
      <c r="H26" s="13">
        <f t="shared" si="1"/>
        <v>0</v>
      </c>
      <c r="I26" s="14">
        <f t="shared" si="2"/>
        <v>0</v>
      </c>
      <c r="J26" s="14">
        <f t="shared" si="3"/>
        <v>0</v>
      </c>
    </row>
    <row r="27" spans="1:10" ht="39" customHeight="1">
      <c r="A27" s="3" t="s">
        <v>39</v>
      </c>
      <c r="B27" s="3" t="s">
        <v>38</v>
      </c>
      <c r="C27" s="4">
        <v>6.5</v>
      </c>
      <c r="D27" s="1">
        <v>20</v>
      </c>
      <c r="E27" s="4">
        <v>127.4</v>
      </c>
      <c r="F27" s="17"/>
      <c r="G27" s="13">
        <f t="shared" si="0"/>
        <v>0</v>
      </c>
      <c r="H27" s="13">
        <f t="shared" si="1"/>
        <v>0</v>
      </c>
      <c r="I27" s="14">
        <f t="shared" si="2"/>
        <v>0</v>
      </c>
      <c r="J27" s="14">
        <f t="shared" si="3"/>
        <v>0</v>
      </c>
    </row>
    <row r="28" spans="1:10" ht="39" customHeight="1">
      <c r="A28" s="6" t="s">
        <v>40</v>
      </c>
      <c r="B28" s="6" t="s">
        <v>41</v>
      </c>
      <c r="C28" s="7">
        <v>4</v>
      </c>
      <c r="D28" s="8">
        <v>20</v>
      </c>
      <c r="E28" s="7">
        <v>78.400000000000006</v>
      </c>
      <c r="F28" s="17"/>
      <c r="G28" s="13">
        <f t="shared" si="0"/>
        <v>0</v>
      </c>
      <c r="H28" s="13">
        <f t="shared" si="1"/>
        <v>0</v>
      </c>
      <c r="I28" s="14">
        <f t="shared" si="2"/>
        <v>0</v>
      </c>
      <c r="J28" s="14">
        <f t="shared" si="3"/>
        <v>0</v>
      </c>
    </row>
    <row r="29" spans="1:10" ht="23.1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3.1" customHeight="1">
      <c r="A30" s="15" t="s">
        <v>42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ht="23.1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23.1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23.1" customHeight="1">
      <c r="A33" s="15" t="s">
        <v>43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23.1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23.1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23.1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3.1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3.1" customHeight="1">
      <c r="A38" s="1" t="s">
        <v>44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ht="23.1" customHeight="1">
      <c r="A39" s="1" t="s">
        <v>45</v>
      </c>
      <c r="B39" s="1"/>
      <c r="C39" s="1"/>
      <c r="D39" s="1"/>
      <c r="E39" s="1"/>
      <c r="F39" s="1"/>
      <c r="G39" s="1"/>
      <c r="H39" s="1"/>
      <c r="I39" s="1"/>
      <c r="J39" s="1"/>
    </row>
    <row r="40" spans="1:10" ht="23.1" customHeight="1">
      <c r="A40" s="1" t="s">
        <v>46</v>
      </c>
      <c r="B40" s="1"/>
      <c r="C40" s="1"/>
      <c r="D40" s="1"/>
      <c r="E40" s="1"/>
      <c r="F40" s="1"/>
      <c r="G40" s="1"/>
      <c r="H40" s="1"/>
      <c r="I40" s="1"/>
      <c r="J40" s="1"/>
    </row>
    <row r="41" spans="1:10" ht="23.1" customHeight="1">
      <c r="A41" s="1" t="s">
        <v>47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 ht="23.1" customHeight="1">
      <c r="A42" s="1" t="s">
        <v>48</v>
      </c>
      <c r="B42" s="1"/>
      <c r="C42" s="1"/>
      <c r="D42" s="1"/>
      <c r="E42" s="1"/>
      <c r="F42" s="1"/>
      <c r="G42" s="1"/>
      <c r="H42" s="1"/>
      <c r="I42" s="1"/>
      <c r="J42" s="1"/>
    </row>
    <row r="43" spans="1:10" ht="23.1" customHeight="1">
      <c r="A43" s="1" t="s">
        <v>49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ht="23.1" customHeight="1">
      <c r="A44" s="1" t="s">
        <v>50</v>
      </c>
      <c r="B44" s="1"/>
      <c r="C44" s="1"/>
      <c r="D44" s="1"/>
      <c r="E44" s="1"/>
      <c r="F44" s="1"/>
      <c r="G44" s="1"/>
      <c r="H44" s="1"/>
      <c r="I44" s="1"/>
      <c r="J44" s="1"/>
    </row>
    <row r="45" spans="1:10" ht="23.1" customHeight="1">
      <c r="A45" s="1" t="s">
        <v>51</v>
      </c>
      <c r="B45" s="1"/>
      <c r="C45" s="1"/>
      <c r="D45" s="1"/>
      <c r="E45" s="1"/>
      <c r="F45" s="1"/>
      <c r="G45" s="1"/>
      <c r="H45" s="1"/>
      <c r="I45" s="1"/>
      <c r="J45" s="1"/>
    </row>
    <row r="46" spans="1:10" ht="23.1" customHeight="1">
      <c r="A46" s="1" t="s">
        <v>52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ht="23.1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3.1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</sheetData>
  <sheetProtection sheet="1" objects="1" scenarios="1"/>
  <mergeCells count="1">
    <mergeCell ref="G5:J5"/>
  </mergeCells>
  <conditionalFormatting sqref="C11">
    <cfRule type="cellIs" dxfId="0" priority="1" operator="greaterThan">
      <formula>0</formula>
    </cfRule>
  </conditionalFormatting>
  <dataValidations count="2">
    <dataValidation type="list" sqref="G5" xr:uid="{00000000-0002-0000-0000-000000000000}">
      <formula1>"Italia escluse isole,Isole"</formula1>
    </dataValidation>
    <dataValidation type="whole" operator="greaterThanOrEqual" sqref="F16:F28" xr:uid="{00000000-0002-0000-0000-00000100000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Ordine 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giuseppe tricarico</cp:lastModifiedBy>
  <dcterms:modified xsi:type="dcterms:W3CDTF">2026-10-13T10:56:45Z</dcterms:modified>
</cp:coreProperties>
</file>